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Data from APPCC\"/>
    </mc:Choice>
  </mc:AlternateContent>
  <bookViews>
    <workbookView xWindow="0" yWindow="0" windowWidth="20490" windowHeight="7755"/>
  </bookViews>
  <sheets>
    <sheet name="APDISCOMS-Availabilitie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4" i="1" l="1"/>
  <c r="R44" i="1"/>
  <c r="Q44" i="1"/>
  <c r="P44" i="1"/>
  <c r="O44" i="1"/>
  <c r="N44" i="1"/>
  <c r="M44" i="1"/>
  <c r="L44" i="1"/>
  <c r="K44" i="1"/>
  <c r="J44" i="1"/>
  <c r="I44" i="1"/>
  <c r="H44" i="1"/>
  <c r="T43" i="1"/>
  <c r="T44" i="1" s="1"/>
  <c r="S42" i="1"/>
  <c r="R42" i="1"/>
  <c r="Q42" i="1"/>
  <c r="P42" i="1"/>
  <c r="O42" i="1"/>
  <c r="N42" i="1"/>
  <c r="M42" i="1"/>
  <c r="L42" i="1"/>
  <c r="K42" i="1"/>
  <c r="J42" i="1"/>
  <c r="I42" i="1"/>
  <c r="H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S27" i="1"/>
  <c r="R27" i="1"/>
  <c r="Q27" i="1"/>
  <c r="P27" i="1"/>
  <c r="O27" i="1"/>
  <c r="N27" i="1"/>
  <c r="M27" i="1"/>
  <c r="L27" i="1"/>
  <c r="K27" i="1"/>
  <c r="J27" i="1"/>
  <c r="I27" i="1"/>
  <c r="H27" i="1"/>
  <c r="T26" i="1"/>
  <c r="T25" i="1"/>
  <c r="S23" i="1"/>
  <c r="R23" i="1"/>
  <c r="Q23" i="1"/>
  <c r="P23" i="1"/>
  <c r="O23" i="1"/>
  <c r="N23" i="1"/>
  <c r="M23" i="1"/>
  <c r="L23" i="1"/>
  <c r="K23" i="1"/>
  <c r="J23" i="1"/>
  <c r="I23" i="1"/>
  <c r="H23" i="1"/>
  <c r="T22" i="1"/>
  <c r="T21" i="1"/>
  <c r="T20" i="1"/>
  <c r="T19" i="1"/>
  <c r="T18" i="1"/>
  <c r="T17" i="1"/>
  <c r="T16" i="1"/>
  <c r="T15" i="1"/>
  <c r="T14" i="1"/>
  <c r="T13" i="1"/>
  <c r="S12" i="1"/>
  <c r="R12" i="1"/>
  <c r="Q12" i="1"/>
  <c r="P12" i="1"/>
  <c r="O12" i="1"/>
  <c r="N12" i="1"/>
  <c r="M12" i="1"/>
  <c r="L12" i="1"/>
  <c r="K12" i="1"/>
  <c r="J12" i="1"/>
  <c r="I12" i="1"/>
  <c r="H12" i="1"/>
  <c r="T11" i="1"/>
  <c r="T10" i="1"/>
  <c r="T9" i="1"/>
  <c r="T8" i="1"/>
  <c r="T7" i="1"/>
  <c r="T6" i="1"/>
  <c r="T23" i="1" l="1"/>
  <c r="J24" i="1"/>
  <c r="N24" i="1"/>
  <c r="R24" i="1"/>
  <c r="I24" i="1"/>
  <c r="M24" i="1"/>
  <c r="Q24" i="1"/>
  <c r="K24" i="1"/>
  <c r="O24" i="1"/>
  <c r="S24" i="1"/>
  <c r="T42" i="1"/>
  <c r="T12" i="1"/>
  <c r="T24" i="1" s="1"/>
  <c r="H24" i="1"/>
  <c r="L24" i="1"/>
  <c r="P24" i="1"/>
  <c r="T27" i="1"/>
</calcChain>
</file>

<file path=xl/sharedStrings.xml><?xml version="1.0" encoding="utf-8"?>
<sst xmlns="http://schemas.openxmlformats.org/spreadsheetml/2006/main" count="63" uniqueCount="63">
  <si>
    <t>Year (2021-22)</t>
  </si>
  <si>
    <t>Generating Station</t>
  </si>
  <si>
    <t>Installed capacity(MW)</t>
  </si>
  <si>
    <t>PAF (%)</t>
  </si>
  <si>
    <t>AP share(MW)</t>
  </si>
  <si>
    <t>%AP SHARE</t>
  </si>
  <si>
    <t>Auxiliary consumption(%)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</si>
  <si>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</si>
  <si>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</si>
  <si>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</si>
  <si>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</si>
  <si>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</si>
  <si>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</si>
  <si>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</si>
  <si>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</si>
  <si>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</si>
  <si>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</si>
  <si>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</si>
  <si>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</si>
  <si>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Net Energy Availability 
 (MU)</t>
  </si>
  <si>
    <t>Apgenco-Thermal</t>
  </si>
  <si>
    <t>Dr. NTTPS</t>
  </si>
  <si>
    <t>Dr. NTTPS-IV</t>
  </si>
  <si>
    <t>RTPP Stage-I</t>
  </si>
  <si>
    <t>RTPP Stage-II</t>
  </si>
  <si>
    <t>RTPP Stage-III</t>
  </si>
  <si>
    <t>RTPP Stage-IV</t>
  </si>
  <si>
    <t>Genco-Thermal Total</t>
  </si>
  <si>
    <t>Srisailam RCPH</t>
  </si>
  <si>
    <t>NSRCPH</t>
  </si>
  <si>
    <t>NSTPDC PH</t>
  </si>
  <si>
    <t>Upper Sileru</t>
  </si>
  <si>
    <t>Lower Sileru</t>
  </si>
  <si>
    <t>Donkarayi</t>
  </si>
  <si>
    <t>PABM</t>
  </si>
  <si>
    <t>Minihydel(Chettipet)</t>
  </si>
  <si>
    <t>Machkund AP Share</t>
  </si>
  <si>
    <t>TB Dam AP Share</t>
  </si>
  <si>
    <t>Genco Hydel Total</t>
  </si>
  <si>
    <t>APGENCO-TOTAL</t>
  </si>
  <si>
    <t>APPDCL Stage-I</t>
  </si>
  <si>
    <t>Godavari Gas Power Plant</t>
  </si>
  <si>
    <t>Joint Sector-TOTAL</t>
  </si>
  <si>
    <t>NTPC(SR) Ramagundam I &amp; II</t>
  </si>
  <si>
    <t>NTPC(SR) Simhadri Stage-I</t>
  </si>
  <si>
    <t>NTPC(SR) Simhadri Stage-II</t>
  </si>
  <si>
    <t>NTPC(SR) Talcher Stage-II</t>
  </si>
  <si>
    <t>NTPC(SR) Ramagundam III</t>
  </si>
  <si>
    <t>NTPC Kudgi Stage-I</t>
  </si>
  <si>
    <t>NTECL Valluru</t>
  </si>
  <si>
    <t>NLC Stage-I</t>
  </si>
  <si>
    <t>NLC Stage-II</t>
  </si>
  <si>
    <t>NPC(MAPS)</t>
  </si>
  <si>
    <t>NPC(KAIGA unit I,II,III,IV)</t>
  </si>
  <si>
    <t>NTPL(NLC TamilNadu)</t>
  </si>
  <si>
    <t>NLC NNTPS</t>
  </si>
  <si>
    <t>JNNSM Ph-1 Thermal</t>
  </si>
  <si>
    <t>CGS TOTAL</t>
  </si>
  <si>
    <t>Thermal Powertech Corporation</t>
  </si>
  <si>
    <t>IPP TOTAL</t>
  </si>
  <si>
    <t>* APGENCO/APPDCL thermal availabilities are at Generator end. APGENCO hydel stations energies are as per Actual Dispatches. All the Hydel Stations achieved more than target avalibility (i.e., &gt;85%) for Fy 2021-22.</t>
  </si>
  <si>
    <t>EX-Bus</t>
  </si>
  <si>
    <t>Annexure-1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</si>
</sst>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color rgb="FF000000"/>
      <name val="Arial"/>
      <scheme val="minor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Arial"/>
      <family val="2"/>
      <scheme val="minor"/>
    </font>
    <font>
      <b/>
      <sz val="11"/>
      <color rgb="FFFFFFFF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B7DEE8"/>
      </patternFill>
    </fill>
    <fill>
      <patternFill patternType="solid">
        <fgColor rgb="FF808080"/>
        <bgColor rgb="FF80808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9" fontId="7" fillId="0" borderId="6" xfId="0" applyNumberFormat="1" applyFont="1" applyBorder="1" applyAlignment="1">
      <alignment horizontal="center"/>
    </xf>
    <xf numFmtId="10" fontId="7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4" fillId="3" borderId="2" xfId="0" applyFont="1" applyFill="1" applyBorder="1" applyAlignment="1">
      <alignment horizontal="center"/>
    </xf>
    <xf numFmtId="0" fontId="5" fillId="0" borderId="5" xfId="0" applyFont="1" applyBorder="1"/>
    <xf numFmtId="0" fontId="4" fillId="3" borderId="4" xfId="0" applyFont="1" applyFill="1" applyBorder="1" applyAlignment="1">
      <alignment horizontal="center"/>
    </xf>
    <xf numFmtId="0" fontId="5" fillId="0" borderId="4" xfId="0" applyFont="1" applyBorder="1"/>
    <xf numFmtId="0" fontId="5" fillId="0" borderId="3" xfId="0" applyFont="1" applyBorder="1"/>
    <xf numFmtId="0" fontId="4" fillId="3" borderId="2" xfId="0" applyFont="1" applyFill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0" xfId="0" applyFont="1" applyAlignment="1"/>
    <xf numFmtId="0" fontId="8" fillId="0" borderId="6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989"/>
  <sheetViews>
    <sheetView tabSelected="1" topLeftCell="B22" workbookViewId="0">
      <selection activeCell="F13" sqref="F13"/>
    </sheetView>
  </sheetViews>
  <sheetFormatPr defaultColWidth="12.5703125" defaultRowHeight="15.75" customHeight="1" x14ac:dyDescent="0.2"/>
  <cols>
    <col min="1" max="1" width="12.5703125" hidden="1" customWidth="1"/>
    <col min="2" max="2" width="35.7109375" customWidth="1"/>
    <col min="3" max="3" width="13.140625" customWidth="1"/>
    <col min="4" max="4" width="7.85546875" bestFit="1" customWidth="1"/>
    <col min="5" max="6" width="11.140625" bestFit="1" customWidth="1"/>
    <col min="7" max="7" width="16.28515625" customWidth="1"/>
    <col min="8" max="8" width="11" bestFit="1" customWidth="1"/>
    <col min="9" max="9" width="10" bestFit="1" customWidth="1"/>
    <col min="10" max="10" width="11" bestFit="1" customWidth="1"/>
    <col min="11" max="11" width="9" bestFit="1" customWidth="1"/>
    <col min="12" max="12" width="10" bestFit="1" customWidth="1"/>
    <col min="13" max="17" width="11" bestFit="1" customWidth="1"/>
    <col min="18" max="18" width="10" bestFit="1" customWidth="1"/>
    <col min="19" max="19" width="11" bestFit="1" customWidth="1"/>
  </cols>
  <sheetData>
    <row r="1" spans="1:24" ht="23.25" x14ac:dyDescent="0.35">
      <c r="B1" s="44" t="s">
        <v>62</v>
      </c>
    </row>
    <row r="2" spans="1:24" ht="15" x14ac:dyDescent="0.25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3"/>
      <c r="V2" s="3"/>
      <c r="W2" s="3"/>
      <c r="X2" s="3"/>
    </row>
    <row r="3" spans="1:24" ht="15" x14ac:dyDescent="0.25">
      <c r="A3" s="1"/>
      <c r="B3" s="35" t="s">
        <v>1</v>
      </c>
      <c r="C3" s="4"/>
      <c r="D3" s="4"/>
      <c r="E3" s="4"/>
      <c r="F3" s="4"/>
      <c r="G3" s="4"/>
      <c r="H3" s="37"/>
      <c r="I3" s="38"/>
      <c r="J3" s="38"/>
      <c r="K3" s="38"/>
      <c r="L3" s="38"/>
      <c r="M3" s="38"/>
      <c r="N3" s="38"/>
      <c r="O3" s="38"/>
      <c r="P3" s="38"/>
      <c r="Q3" s="38"/>
      <c r="R3" s="39"/>
      <c r="S3" s="1"/>
      <c r="T3" s="1"/>
      <c r="U3" s="3"/>
      <c r="V3" s="3"/>
      <c r="W3" s="3"/>
      <c r="X3" s="3"/>
    </row>
    <row r="4" spans="1:24" s="34" customFormat="1" ht="45" x14ac:dyDescent="0.25">
      <c r="A4" s="30"/>
      <c r="B4" s="36"/>
      <c r="C4" s="31" t="s">
        <v>2</v>
      </c>
      <c r="D4" s="31" t="s">
        <v>3</v>
      </c>
      <c r="E4" s="31" t="s">
        <v>4</v>
      </c>
      <c r="F4" s="31" t="s">
        <v>5</v>
      </c>
      <c r="G4" s="31" t="s">
        <v>6</v>
      </c>
      <c r="H4" s="31" t="s">
        <v>7</v>
      </c>
      <c r="I4" s="31" t="s">
        <v>8</v>
      </c>
      <c r="J4" s="31" t="s">
        <v>9</v>
      </c>
      <c r="K4" s="31" t="s">
        <v>10</v>
      </c>
      <c r="L4" s="31" t="s">
        <v>11</v>
      </c>
      <c r="M4" s="31" t="s">
        <v>12</v>
      </c>
      <c r="N4" s="31" t="s">
        <v>13</v>
      </c>
      <c r="O4" s="31" t="s">
        <v>14</v>
      </c>
      <c r="P4" s="31" t="s">
        <v>15</v>
      </c>
      <c r="Q4" s="31" t="s">
        <v>16</v>
      </c>
      <c r="R4" s="31" t="s">
        <v>17</v>
      </c>
      <c r="S4" s="32" t="s">
        <v>18</v>
      </c>
      <c r="T4" s="40" t="s">
        <v>19</v>
      </c>
      <c r="U4" s="33"/>
      <c r="V4" s="33"/>
      <c r="W4" s="33"/>
      <c r="X4" s="33"/>
    </row>
    <row r="5" spans="1:24" ht="15" x14ac:dyDescent="0.25">
      <c r="A5" s="1"/>
      <c r="B5" s="5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45" t="s">
        <v>61</v>
      </c>
      <c r="O5" s="6"/>
      <c r="P5" s="6"/>
      <c r="Q5" s="6"/>
      <c r="R5" s="6"/>
      <c r="S5" s="6"/>
      <c r="T5" s="41"/>
      <c r="U5" s="3"/>
      <c r="V5" s="3"/>
      <c r="W5" s="3"/>
      <c r="X5" s="3"/>
    </row>
    <row r="6" spans="1:24" ht="15" x14ac:dyDescent="0.25">
      <c r="A6" s="1"/>
      <c r="B6" s="7" t="s">
        <v>21</v>
      </c>
      <c r="C6" s="8">
        <v>1260</v>
      </c>
      <c r="D6" s="8">
        <v>79.23</v>
      </c>
      <c r="E6" s="8">
        <v>1260</v>
      </c>
      <c r="F6" s="9">
        <v>1</v>
      </c>
      <c r="G6" s="10">
        <v>0.09</v>
      </c>
      <c r="H6" s="11">
        <v>732.08</v>
      </c>
      <c r="I6" s="12">
        <v>733.43</v>
      </c>
      <c r="J6" s="12">
        <v>711.9</v>
      </c>
      <c r="K6" s="12">
        <v>733.23</v>
      </c>
      <c r="L6" s="12">
        <v>609.80999999999995</v>
      </c>
      <c r="M6" s="12">
        <v>518.26</v>
      </c>
      <c r="N6" s="12">
        <v>590.87</v>
      </c>
      <c r="O6" s="12">
        <v>634.09</v>
      </c>
      <c r="P6" s="12">
        <v>645.47</v>
      </c>
      <c r="Q6" s="12">
        <v>684.57</v>
      </c>
      <c r="R6" s="12">
        <v>638.04</v>
      </c>
      <c r="S6" s="12">
        <v>726.61</v>
      </c>
      <c r="T6" s="13">
        <f t="shared" ref="T6:T11" si="0">SUM(H6:S6)</f>
        <v>7958.36</v>
      </c>
      <c r="U6" s="3"/>
      <c r="V6" s="3"/>
      <c r="W6" s="3"/>
      <c r="X6" s="3"/>
    </row>
    <row r="7" spans="1:24" ht="15" x14ac:dyDescent="0.25">
      <c r="A7" s="1"/>
      <c r="B7" s="7" t="s">
        <v>22</v>
      </c>
      <c r="C7" s="8">
        <v>500</v>
      </c>
      <c r="D7" s="8">
        <v>77.63</v>
      </c>
      <c r="E7" s="8">
        <v>500</v>
      </c>
      <c r="F7" s="9">
        <v>1</v>
      </c>
      <c r="G7" s="10">
        <v>7.4999999999999997E-2</v>
      </c>
      <c r="H7" s="14">
        <v>283.08999999999997</v>
      </c>
      <c r="I7" s="15">
        <v>299.08</v>
      </c>
      <c r="J7" s="15">
        <v>308.04000000000002</v>
      </c>
      <c r="K7" s="15">
        <v>317.97000000000003</v>
      </c>
      <c r="L7" s="15">
        <v>263.87</v>
      </c>
      <c r="M7" s="15">
        <v>295.98</v>
      </c>
      <c r="N7" s="15">
        <v>302.45</v>
      </c>
      <c r="O7" s="15">
        <v>253.96</v>
      </c>
      <c r="P7" s="15">
        <v>67.58</v>
      </c>
      <c r="Q7" s="15">
        <v>147.02000000000001</v>
      </c>
      <c r="R7" s="15">
        <v>269.44</v>
      </c>
      <c r="S7" s="15">
        <v>336.74</v>
      </c>
      <c r="T7" s="13">
        <f t="shared" si="0"/>
        <v>3145.2200000000003</v>
      </c>
      <c r="U7" s="3"/>
      <c r="V7" s="3"/>
      <c r="W7" s="3"/>
      <c r="X7" s="3"/>
    </row>
    <row r="8" spans="1:24" ht="15" x14ac:dyDescent="0.25">
      <c r="A8" s="1"/>
      <c r="B8" s="7" t="s">
        <v>23</v>
      </c>
      <c r="C8" s="8">
        <v>420</v>
      </c>
      <c r="D8" s="8">
        <v>58.02</v>
      </c>
      <c r="E8" s="8">
        <v>420</v>
      </c>
      <c r="F8" s="9">
        <v>1</v>
      </c>
      <c r="G8" s="10">
        <v>0.09</v>
      </c>
      <c r="H8" s="11">
        <v>133.82</v>
      </c>
      <c r="I8" s="12">
        <v>249.93</v>
      </c>
      <c r="J8" s="12">
        <v>263.39</v>
      </c>
      <c r="K8" s="12">
        <v>126.22</v>
      </c>
      <c r="L8" s="12">
        <v>44.73</v>
      </c>
      <c r="M8" s="12">
        <v>128.6</v>
      </c>
      <c r="N8" s="12">
        <v>124.96</v>
      </c>
      <c r="O8" s="12">
        <v>108.37</v>
      </c>
      <c r="P8" s="12">
        <v>187.85</v>
      </c>
      <c r="Q8" s="12">
        <v>157.87</v>
      </c>
      <c r="R8" s="12">
        <v>195.43</v>
      </c>
      <c r="S8" s="12">
        <v>221.41</v>
      </c>
      <c r="T8" s="13">
        <f t="shared" si="0"/>
        <v>1942.58</v>
      </c>
      <c r="U8" s="3"/>
      <c r="V8" s="3"/>
      <c r="W8" s="3"/>
      <c r="X8" s="3"/>
    </row>
    <row r="9" spans="1:24" ht="15" x14ac:dyDescent="0.25">
      <c r="A9" s="1"/>
      <c r="B9" s="7" t="s">
        <v>24</v>
      </c>
      <c r="C9" s="8">
        <v>420</v>
      </c>
      <c r="D9" s="8">
        <v>69.459999999999994</v>
      </c>
      <c r="E9" s="8">
        <v>420</v>
      </c>
      <c r="F9" s="9">
        <v>1</v>
      </c>
      <c r="G9" s="10">
        <v>0.09</v>
      </c>
      <c r="H9" s="14">
        <v>275.02</v>
      </c>
      <c r="I9" s="15">
        <v>267.39</v>
      </c>
      <c r="J9" s="15">
        <v>272.20999999999998</v>
      </c>
      <c r="K9" s="15">
        <v>266.62</v>
      </c>
      <c r="L9" s="15">
        <v>205.35</v>
      </c>
      <c r="M9" s="15">
        <v>172.29</v>
      </c>
      <c r="N9" s="15">
        <v>187.6</v>
      </c>
      <c r="O9" s="15">
        <v>185.92</v>
      </c>
      <c r="P9" s="15">
        <v>134.54</v>
      </c>
      <c r="Q9" s="15">
        <v>94.38</v>
      </c>
      <c r="R9" s="15">
        <v>127.21</v>
      </c>
      <c r="S9" s="15">
        <v>136.84</v>
      </c>
      <c r="T9" s="13">
        <f t="shared" si="0"/>
        <v>2325.37</v>
      </c>
      <c r="U9" s="3"/>
      <c r="V9" s="3"/>
      <c r="W9" s="3"/>
      <c r="X9" s="3"/>
    </row>
    <row r="10" spans="1:24" ht="15" x14ac:dyDescent="0.25">
      <c r="A10" s="1"/>
      <c r="B10" s="7" t="s">
        <v>25</v>
      </c>
      <c r="C10" s="8">
        <v>210</v>
      </c>
      <c r="D10" s="8">
        <v>71.12</v>
      </c>
      <c r="E10" s="8">
        <v>210</v>
      </c>
      <c r="F10" s="9">
        <v>1</v>
      </c>
      <c r="G10" s="10">
        <v>0.09</v>
      </c>
      <c r="H10" s="14">
        <v>100.19</v>
      </c>
      <c r="I10" s="15">
        <v>110.07</v>
      </c>
      <c r="J10" s="15">
        <v>131.11000000000001</v>
      </c>
      <c r="K10" s="15">
        <v>126.36</v>
      </c>
      <c r="L10" s="15">
        <v>116.66</v>
      </c>
      <c r="M10" s="15">
        <v>4.6900000000000004</v>
      </c>
      <c r="N10" s="15">
        <v>86.26</v>
      </c>
      <c r="O10" s="15">
        <v>89.51</v>
      </c>
      <c r="P10" s="15">
        <v>86.86</v>
      </c>
      <c r="Q10" s="15">
        <v>99.74</v>
      </c>
      <c r="R10" s="15">
        <v>119.35</v>
      </c>
      <c r="S10" s="15">
        <v>119.72</v>
      </c>
      <c r="T10" s="13">
        <f t="shared" si="0"/>
        <v>1190.52</v>
      </c>
      <c r="U10" s="3"/>
      <c r="V10" s="3"/>
      <c r="W10" s="3"/>
      <c r="X10" s="3"/>
    </row>
    <row r="11" spans="1:24" ht="15" x14ac:dyDescent="0.25">
      <c r="A11" s="1"/>
      <c r="B11" s="7" t="s">
        <v>26</v>
      </c>
      <c r="C11" s="8">
        <v>600</v>
      </c>
      <c r="D11" s="8">
        <v>67.56</v>
      </c>
      <c r="E11" s="8">
        <v>600</v>
      </c>
      <c r="F11" s="9">
        <v>1</v>
      </c>
      <c r="G11" s="10">
        <v>5.7500000000000002E-2</v>
      </c>
      <c r="H11" s="14">
        <v>242</v>
      </c>
      <c r="I11" s="15">
        <v>363.26</v>
      </c>
      <c r="J11" s="15">
        <v>354.97</v>
      </c>
      <c r="K11" s="15">
        <v>335.45</v>
      </c>
      <c r="L11" s="15">
        <v>299.95999999999998</v>
      </c>
      <c r="M11" s="15">
        <v>190.35</v>
      </c>
      <c r="N11" s="15">
        <v>92.96</v>
      </c>
      <c r="O11" s="15">
        <v>342.21</v>
      </c>
      <c r="P11" s="15">
        <v>291.77</v>
      </c>
      <c r="Q11" s="15">
        <v>272.38</v>
      </c>
      <c r="R11" s="15">
        <v>260.94</v>
      </c>
      <c r="S11" s="15">
        <v>300.47000000000003</v>
      </c>
      <c r="T11" s="13">
        <f t="shared" si="0"/>
        <v>3346.7200000000003</v>
      </c>
      <c r="U11" s="3"/>
      <c r="V11" s="3"/>
      <c r="W11" s="3"/>
      <c r="X11" s="3"/>
    </row>
    <row r="12" spans="1:24" ht="15" x14ac:dyDescent="0.25">
      <c r="A12" s="1"/>
      <c r="B12" s="16" t="s">
        <v>27</v>
      </c>
      <c r="C12" s="17">
        <v>3410</v>
      </c>
      <c r="D12" s="18"/>
      <c r="E12" s="17">
        <v>3410</v>
      </c>
      <c r="F12" s="18"/>
      <c r="G12" s="18"/>
      <c r="H12" s="17">
        <f t="shared" ref="H12:T12" si="1">SUM(H6:H11)</f>
        <v>1766.2</v>
      </c>
      <c r="I12" s="17">
        <f t="shared" si="1"/>
        <v>2023.1599999999999</v>
      </c>
      <c r="J12" s="17">
        <f t="shared" si="1"/>
        <v>2041.6200000000001</v>
      </c>
      <c r="K12" s="17">
        <f t="shared" si="1"/>
        <v>1905.85</v>
      </c>
      <c r="L12" s="17">
        <f t="shared" si="1"/>
        <v>1540.38</v>
      </c>
      <c r="M12" s="17">
        <f t="shared" si="1"/>
        <v>1310.17</v>
      </c>
      <c r="N12" s="17">
        <f t="shared" si="1"/>
        <v>1385.1</v>
      </c>
      <c r="O12" s="17">
        <f t="shared" si="1"/>
        <v>1614.0600000000002</v>
      </c>
      <c r="P12" s="17">
        <f t="shared" si="1"/>
        <v>1414.07</v>
      </c>
      <c r="Q12" s="17">
        <f t="shared" si="1"/>
        <v>1455.96</v>
      </c>
      <c r="R12" s="17">
        <f t="shared" si="1"/>
        <v>1610.41</v>
      </c>
      <c r="S12" s="17">
        <f t="shared" si="1"/>
        <v>1841.79</v>
      </c>
      <c r="T12" s="17">
        <f t="shared" si="1"/>
        <v>19908.77</v>
      </c>
      <c r="U12" s="3"/>
      <c r="V12" s="3"/>
      <c r="W12" s="3"/>
      <c r="X12" s="3"/>
    </row>
    <row r="13" spans="1:24" ht="15" x14ac:dyDescent="0.25">
      <c r="A13" s="1"/>
      <c r="B13" s="7" t="s">
        <v>28</v>
      </c>
      <c r="C13" s="8">
        <v>770</v>
      </c>
      <c r="D13" s="8">
        <v>99.28</v>
      </c>
      <c r="E13" s="8">
        <v>770</v>
      </c>
      <c r="F13" s="9">
        <v>1</v>
      </c>
      <c r="G13" s="9">
        <v>0.01</v>
      </c>
      <c r="H13" s="8">
        <v>16.940000000000001</v>
      </c>
      <c r="I13" s="8">
        <v>-0.39</v>
      </c>
      <c r="J13" s="8">
        <v>0.02</v>
      </c>
      <c r="K13" s="8">
        <v>57.08</v>
      </c>
      <c r="L13" s="8">
        <v>237.98</v>
      </c>
      <c r="M13" s="8">
        <v>205.83</v>
      </c>
      <c r="N13" s="8">
        <v>435.61</v>
      </c>
      <c r="O13" s="8">
        <v>188.58</v>
      </c>
      <c r="P13" s="8">
        <v>72.27</v>
      </c>
      <c r="Q13" s="8">
        <v>129.69</v>
      </c>
      <c r="R13" s="8">
        <v>63.13</v>
      </c>
      <c r="S13" s="19">
        <v>1.3447499999999999</v>
      </c>
      <c r="T13" s="13">
        <f t="shared" ref="T13:T22" si="2">SUM(H13:S13)</f>
        <v>1408.0847500000002</v>
      </c>
      <c r="U13" s="3"/>
      <c r="V13" s="3"/>
      <c r="W13" s="3"/>
      <c r="X13" s="3"/>
    </row>
    <row r="14" spans="1:24" ht="15" x14ac:dyDescent="0.25">
      <c r="A14" s="1"/>
      <c r="B14" s="7" t="s">
        <v>29</v>
      </c>
      <c r="C14" s="8">
        <v>90</v>
      </c>
      <c r="D14" s="8">
        <v>100</v>
      </c>
      <c r="E14" s="8">
        <v>90</v>
      </c>
      <c r="F14" s="9">
        <v>1</v>
      </c>
      <c r="G14" s="9">
        <v>0.01</v>
      </c>
      <c r="H14" s="8">
        <v>3.39</v>
      </c>
      <c r="I14" s="8">
        <v>-0.04</v>
      </c>
      <c r="J14" s="8">
        <v>-0.04</v>
      </c>
      <c r="K14" s="8">
        <v>-0.03</v>
      </c>
      <c r="L14" s="8">
        <v>28.54</v>
      </c>
      <c r="M14" s="8">
        <v>36.56</v>
      </c>
      <c r="N14" s="8">
        <v>45.14</v>
      </c>
      <c r="O14" s="8">
        <v>34.68</v>
      </c>
      <c r="P14" s="8">
        <v>38.5</v>
      </c>
      <c r="Q14" s="8">
        <v>35.31</v>
      </c>
      <c r="R14" s="8">
        <v>29.32</v>
      </c>
      <c r="S14" s="19">
        <v>25.638092</v>
      </c>
      <c r="T14" s="13">
        <f t="shared" si="2"/>
        <v>276.96809199999996</v>
      </c>
      <c r="U14" s="3"/>
      <c r="V14" s="3"/>
      <c r="W14" s="3"/>
      <c r="X14" s="3"/>
    </row>
    <row r="15" spans="1:24" ht="15" x14ac:dyDescent="0.25">
      <c r="A15" s="1"/>
      <c r="B15" s="7" t="s">
        <v>30</v>
      </c>
      <c r="C15" s="8">
        <v>50</v>
      </c>
      <c r="D15" s="8">
        <v>99.6</v>
      </c>
      <c r="E15" s="8">
        <v>50</v>
      </c>
      <c r="F15" s="9">
        <v>1</v>
      </c>
      <c r="G15" s="9">
        <v>0.01</v>
      </c>
      <c r="H15" s="8">
        <v>1.69</v>
      </c>
      <c r="I15" s="8">
        <v>0.72</v>
      </c>
      <c r="J15" s="8">
        <v>2.0499999999999998</v>
      </c>
      <c r="K15" s="8">
        <v>13.96</v>
      </c>
      <c r="L15" s="8">
        <v>28.33</v>
      </c>
      <c r="M15" s="8">
        <v>28.15</v>
      </c>
      <c r="N15" s="8">
        <v>27.02</v>
      </c>
      <c r="O15" s="8">
        <v>17.2</v>
      </c>
      <c r="P15" s="8">
        <v>5.21</v>
      </c>
      <c r="Q15" s="8">
        <v>1.58</v>
      </c>
      <c r="R15" s="8">
        <v>1.49</v>
      </c>
      <c r="S15" s="19">
        <v>6.4682000000000004</v>
      </c>
      <c r="T15" s="13">
        <f t="shared" si="2"/>
        <v>133.8682</v>
      </c>
      <c r="U15" s="3"/>
      <c r="V15" s="3"/>
      <c r="W15" s="3"/>
      <c r="X15" s="3"/>
    </row>
    <row r="16" spans="1:24" ht="15" x14ac:dyDescent="0.25">
      <c r="A16" s="1"/>
      <c r="B16" s="7" t="s">
        <v>31</v>
      </c>
      <c r="C16" s="8">
        <v>240</v>
      </c>
      <c r="D16" s="8">
        <v>94.91</v>
      </c>
      <c r="E16" s="8">
        <v>240</v>
      </c>
      <c r="F16" s="9">
        <v>1</v>
      </c>
      <c r="G16" s="9">
        <v>0.01</v>
      </c>
      <c r="H16" s="8">
        <v>64.09</v>
      </c>
      <c r="I16" s="8">
        <v>14.85</v>
      </c>
      <c r="J16" s="8">
        <v>17.38</v>
      </c>
      <c r="K16" s="8">
        <v>29.57</v>
      </c>
      <c r="L16" s="8">
        <v>31.87</v>
      </c>
      <c r="M16" s="8">
        <v>25.52</v>
      </c>
      <c r="N16" s="8">
        <v>32.99</v>
      </c>
      <c r="O16" s="8">
        <v>17.32</v>
      </c>
      <c r="P16" s="8">
        <v>15.1</v>
      </c>
      <c r="Q16" s="8">
        <v>1.8</v>
      </c>
      <c r="R16" s="8">
        <v>20.59</v>
      </c>
      <c r="S16" s="19">
        <v>50.223726999999997</v>
      </c>
      <c r="T16" s="13">
        <f t="shared" si="2"/>
        <v>321.30372699999998</v>
      </c>
      <c r="U16" s="3"/>
      <c r="V16" s="3"/>
      <c r="W16" s="3"/>
      <c r="X16" s="3"/>
    </row>
    <row r="17" spans="1:24" ht="15" x14ac:dyDescent="0.25">
      <c r="A17" s="1"/>
      <c r="B17" s="7" t="s">
        <v>32</v>
      </c>
      <c r="C17" s="8">
        <v>460</v>
      </c>
      <c r="D17" s="8">
        <v>90.37</v>
      </c>
      <c r="E17" s="8">
        <v>460</v>
      </c>
      <c r="F17" s="9">
        <v>1</v>
      </c>
      <c r="G17" s="9">
        <v>0.01</v>
      </c>
      <c r="H17" s="8">
        <v>92.21</v>
      </c>
      <c r="I17" s="8">
        <v>38.33</v>
      </c>
      <c r="J17" s="8">
        <v>59.64</v>
      </c>
      <c r="K17" s="8">
        <v>86.15</v>
      </c>
      <c r="L17" s="8">
        <v>92.8</v>
      </c>
      <c r="M17" s="8">
        <v>102.25</v>
      </c>
      <c r="N17" s="8">
        <v>110.79</v>
      </c>
      <c r="O17" s="8">
        <v>73.95</v>
      </c>
      <c r="P17" s="8">
        <v>66.41</v>
      </c>
      <c r="Q17" s="8">
        <v>13.15</v>
      </c>
      <c r="R17" s="8">
        <v>64.22</v>
      </c>
      <c r="S17" s="19">
        <v>109.38997500000001</v>
      </c>
      <c r="T17" s="13">
        <f t="shared" si="2"/>
        <v>909.28997500000014</v>
      </c>
      <c r="U17" s="3"/>
      <c r="V17" s="3"/>
      <c r="W17" s="3"/>
      <c r="X17" s="3"/>
    </row>
    <row r="18" spans="1:24" ht="15" x14ac:dyDescent="0.25">
      <c r="A18" s="1"/>
      <c r="B18" s="7" t="s">
        <v>33</v>
      </c>
      <c r="C18" s="8">
        <v>25</v>
      </c>
      <c r="D18" s="8">
        <v>85.3</v>
      </c>
      <c r="E18" s="8">
        <v>25</v>
      </c>
      <c r="F18" s="9">
        <v>1</v>
      </c>
      <c r="G18" s="9">
        <v>0.01</v>
      </c>
      <c r="H18" s="8">
        <v>9.1199999999999992</v>
      </c>
      <c r="I18" s="8">
        <v>3.4</v>
      </c>
      <c r="J18" s="8">
        <v>6.42</v>
      </c>
      <c r="K18" s="8">
        <v>6.64</v>
      </c>
      <c r="L18" s="8">
        <v>0</v>
      </c>
      <c r="M18" s="8">
        <v>7.36</v>
      </c>
      <c r="N18" s="8">
        <v>8.48</v>
      </c>
      <c r="O18" s="8">
        <v>4.76</v>
      </c>
      <c r="P18" s="8">
        <v>4.58</v>
      </c>
      <c r="Q18" s="8">
        <v>0</v>
      </c>
      <c r="R18" s="8">
        <v>5.12</v>
      </c>
      <c r="S18" s="19">
        <v>8.8647500000000008</v>
      </c>
      <c r="T18" s="13">
        <f t="shared" si="2"/>
        <v>64.744749999999996</v>
      </c>
      <c r="U18" s="3"/>
      <c r="V18" s="3"/>
      <c r="W18" s="3"/>
      <c r="X18" s="3"/>
    </row>
    <row r="19" spans="1:24" ht="15" x14ac:dyDescent="0.25">
      <c r="A19" s="1"/>
      <c r="B19" s="7" t="s">
        <v>34</v>
      </c>
      <c r="C19" s="8">
        <v>20</v>
      </c>
      <c r="D19" s="8">
        <v>100</v>
      </c>
      <c r="E19" s="8">
        <v>20</v>
      </c>
      <c r="F19" s="9">
        <v>1</v>
      </c>
      <c r="G19" s="9">
        <v>0.01</v>
      </c>
      <c r="H19" s="8">
        <v>-0.03</v>
      </c>
      <c r="I19" s="8">
        <v>-0.04</v>
      </c>
      <c r="J19" s="8">
        <v>-0.03</v>
      </c>
      <c r="K19" s="8">
        <v>-0.03</v>
      </c>
      <c r="L19" s="8">
        <v>-0.03</v>
      </c>
      <c r="M19" s="8">
        <v>1.56</v>
      </c>
      <c r="N19" s="8">
        <v>1.71</v>
      </c>
      <c r="O19" s="8">
        <v>1.41</v>
      </c>
      <c r="P19" s="8">
        <v>0.61</v>
      </c>
      <c r="Q19" s="8">
        <v>-0.03</v>
      </c>
      <c r="R19" s="8">
        <v>-0.03</v>
      </c>
      <c r="S19" s="19">
        <v>-3.5185000000000001E-2</v>
      </c>
      <c r="T19" s="13">
        <f t="shared" si="2"/>
        <v>5.034815</v>
      </c>
      <c r="U19" s="3"/>
      <c r="V19" s="3"/>
      <c r="W19" s="3"/>
      <c r="X19" s="3"/>
    </row>
    <row r="20" spans="1:24" ht="15" x14ac:dyDescent="0.25">
      <c r="A20" s="1"/>
      <c r="B20" s="7" t="s">
        <v>35</v>
      </c>
      <c r="C20" s="8">
        <v>1</v>
      </c>
      <c r="D20" s="8">
        <v>95.52</v>
      </c>
      <c r="E20" s="8">
        <v>1</v>
      </c>
      <c r="F20" s="9">
        <v>1</v>
      </c>
      <c r="G20" s="9">
        <v>0.01</v>
      </c>
      <c r="H20" s="8">
        <v>0.13</v>
      </c>
      <c r="I20" s="8">
        <v>0</v>
      </c>
      <c r="J20" s="8">
        <v>0.1</v>
      </c>
      <c r="K20" s="8">
        <v>0.2</v>
      </c>
      <c r="L20" s="8">
        <v>0.26</v>
      </c>
      <c r="M20" s="8">
        <v>0.21</v>
      </c>
      <c r="N20" s="8">
        <v>0.22</v>
      </c>
      <c r="O20" s="8">
        <v>0.1</v>
      </c>
      <c r="P20" s="8">
        <v>0.2</v>
      </c>
      <c r="Q20" s="8">
        <v>0.35</v>
      </c>
      <c r="R20" s="8">
        <v>0.31</v>
      </c>
      <c r="S20" s="19">
        <v>0.3155</v>
      </c>
      <c r="T20" s="13">
        <f t="shared" si="2"/>
        <v>2.3955000000000002</v>
      </c>
      <c r="U20" s="3"/>
      <c r="V20" s="3"/>
      <c r="W20" s="3"/>
      <c r="X20" s="3"/>
    </row>
    <row r="21" spans="1:24" ht="15" x14ac:dyDescent="0.25">
      <c r="A21" s="1"/>
      <c r="B21" s="7" t="s">
        <v>36</v>
      </c>
      <c r="C21" s="8">
        <v>84</v>
      </c>
      <c r="D21" s="20"/>
      <c r="E21" s="8">
        <v>84</v>
      </c>
      <c r="F21" s="9">
        <v>1</v>
      </c>
      <c r="G21" s="9">
        <v>0.01</v>
      </c>
      <c r="H21" s="8">
        <v>23.12</v>
      </c>
      <c r="I21" s="8">
        <v>36.090000000000003</v>
      </c>
      <c r="J21" s="8">
        <v>31.08</v>
      </c>
      <c r="K21" s="8">
        <v>35.61</v>
      </c>
      <c r="L21" s="8">
        <v>37.33</v>
      </c>
      <c r="M21" s="8">
        <v>24.95</v>
      </c>
      <c r="N21" s="8">
        <v>29.05</v>
      </c>
      <c r="O21" s="8">
        <v>28.76</v>
      </c>
      <c r="P21" s="8">
        <v>34.26</v>
      </c>
      <c r="Q21" s="8">
        <v>42.74</v>
      </c>
      <c r="R21" s="8">
        <v>31.69</v>
      </c>
      <c r="S21" s="19">
        <v>24.245100000000001</v>
      </c>
      <c r="T21" s="13">
        <f t="shared" si="2"/>
        <v>378.92509999999999</v>
      </c>
      <c r="U21" s="3"/>
      <c r="V21" s="3"/>
      <c r="W21" s="3"/>
      <c r="X21" s="3"/>
    </row>
    <row r="22" spans="1:24" ht="15" x14ac:dyDescent="0.25">
      <c r="A22" s="1"/>
      <c r="B22" s="7" t="s">
        <v>37</v>
      </c>
      <c r="C22" s="8">
        <v>57.6</v>
      </c>
      <c r="D22" s="20"/>
      <c r="E22" s="8">
        <v>57.6</v>
      </c>
      <c r="F22" s="9">
        <v>1</v>
      </c>
      <c r="G22" s="9">
        <v>0.01</v>
      </c>
      <c r="H22" s="8">
        <v>4.66</v>
      </c>
      <c r="I22" s="8">
        <v>-0.1</v>
      </c>
      <c r="J22" s="8">
        <v>-0.16</v>
      </c>
      <c r="K22" s="8">
        <v>4.03</v>
      </c>
      <c r="L22" s="8">
        <v>25.38</v>
      </c>
      <c r="M22" s="8">
        <v>26.72</v>
      </c>
      <c r="N22" s="8">
        <v>26.69</v>
      </c>
      <c r="O22" s="8">
        <v>20.58</v>
      </c>
      <c r="P22" s="8">
        <v>16.29</v>
      </c>
      <c r="Q22" s="8">
        <v>20.64</v>
      </c>
      <c r="R22" s="8">
        <v>17.39</v>
      </c>
      <c r="S22" s="19">
        <v>16.285</v>
      </c>
      <c r="T22" s="13">
        <f t="shared" si="2"/>
        <v>178.405</v>
      </c>
      <c r="U22" s="3"/>
      <c r="V22" s="3"/>
      <c r="W22" s="3"/>
      <c r="X22" s="3"/>
    </row>
    <row r="23" spans="1:24" ht="15" x14ac:dyDescent="0.25">
      <c r="A23" s="1"/>
      <c r="B23" s="16" t="s">
        <v>38</v>
      </c>
      <c r="C23" s="17">
        <v>1797.6</v>
      </c>
      <c r="D23" s="18"/>
      <c r="E23" s="17">
        <v>1797.6</v>
      </c>
      <c r="F23" s="18"/>
      <c r="G23" s="18"/>
      <c r="H23" s="17">
        <f t="shared" ref="H23:T23" si="3">SUM(H13:H22)</f>
        <v>215.32</v>
      </c>
      <c r="I23" s="17">
        <f t="shared" si="3"/>
        <v>92.820000000000007</v>
      </c>
      <c r="J23" s="17">
        <f t="shared" si="3"/>
        <v>116.46</v>
      </c>
      <c r="K23" s="17">
        <f t="shared" si="3"/>
        <v>233.17999999999998</v>
      </c>
      <c r="L23" s="17">
        <f t="shared" si="3"/>
        <v>482.46</v>
      </c>
      <c r="M23" s="17">
        <f t="shared" si="3"/>
        <v>459.11</v>
      </c>
      <c r="N23" s="17">
        <f t="shared" si="3"/>
        <v>717.7</v>
      </c>
      <c r="O23" s="17">
        <f t="shared" si="3"/>
        <v>387.34000000000003</v>
      </c>
      <c r="P23" s="17">
        <f t="shared" si="3"/>
        <v>253.42999999999998</v>
      </c>
      <c r="Q23" s="17">
        <f t="shared" si="3"/>
        <v>245.23000000000002</v>
      </c>
      <c r="R23" s="17">
        <f t="shared" si="3"/>
        <v>233.23000000000002</v>
      </c>
      <c r="S23" s="21">
        <f t="shared" si="3"/>
        <v>242.73990900000001</v>
      </c>
      <c r="T23" s="17">
        <f t="shared" si="3"/>
        <v>3679.0199090000001</v>
      </c>
      <c r="U23" s="3"/>
      <c r="V23" s="3"/>
      <c r="W23" s="3"/>
      <c r="X23" s="3"/>
    </row>
    <row r="24" spans="1:24" ht="15" x14ac:dyDescent="0.25">
      <c r="A24" s="1"/>
      <c r="B24" s="16" t="s">
        <v>39</v>
      </c>
      <c r="C24" s="17">
        <v>5207.6000000000004</v>
      </c>
      <c r="D24" s="18"/>
      <c r="E24" s="17">
        <v>5207.6000000000004</v>
      </c>
      <c r="F24" s="18"/>
      <c r="G24" s="18"/>
      <c r="H24" s="17">
        <f t="shared" ref="H24:T24" si="4">H23+H12</f>
        <v>1981.52</v>
      </c>
      <c r="I24" s="17">
        <f t="shared" si="4"/>
        <v>2115.98</v>
      </c>
      <c r="J24" s="17">
        <f t="shared" si="4"/>
        <v>2158.08</v>
      </c>
      <c r="K24" s="17">
        <f t="shared" si="4"/>
        <v>2139.0299999999997</v>
      </c>
      <c r="L24" s="17">
        <f t="shared" si="4"/>
        <v>2022.8400000000001</v>
      </c>
      <c r="M24" s="17">
        <f t="shared" si="4"/>
        <v>1769.2800000000002</v>
      </c>
      <c r="N24" s="17">
        <f t="shared" si="4"/>
        <v>2102.8000000000002</v>
      </c>
      <c r="O24" s="17">
        <f t="shared" si="4"/>
        <v>2001.4</v>
      </c>
      <c r="P24" s="17">
        <f t="shared" si="4"/>
        <v>1667.5</v>
      </c>
      <c r="Q24" s="17">
        <f t="shared" si="4"/>
        <v>1701.19</v>
      </c>
      <c r="R24" s="17">
        <f t="shared" si="4"/>
        <v>1843.64</v>
      </c>
      <c r="S24" s="21">
        <f t="shared" si="4"/>
        <v>2084.5299089999999</v>
      </c>
      <c r="T24" s="17">
        <f t="shared" si="4"/>
        <v>23587.789908999999</v>
      </c>
      <c r="U24" s="3"/>
      <c r="V24" s="3"/>
      <c r="W24" s="3"/>
      <c r="X24" s="3"/>
    </row>
    <row r="25" spans="1:24" ht="15" x14ac:dyDescent="0.25">
      <c r="A25" s="1"/>
      <c r="B25" s="7" t="s">
        <v>40</v>
      </c>
      <c r="C25" s="8">
        <v>1600</v>
      </c>
      <c r="D25" s="8">
        <v>41.12</v>
      </c>
      <c r="E25" s="8">
        <v>1440</v>
      </c>
      <c r="F25" s="9">
        <v>0.9</v>
      </c>
      <c r="G25" s="10">
        <v>6.5000000000000002E-2</v>
      </c>
      <c r="H25" s="11">
        <v>308.20999999999998</v>
      </c>
      <c r="I25" s="12">
        <v>479.18</v>
      </c>
      <c r="J25" s="12">
        <v>373.58</v>
      </c>
      <c r="K25" s="12">
        <v>473.76</v>
      </c>
      <c r="L25" s="12">
        <v>356.19</v>
      </c>
      <c r="M25" s="12">
        <v>316.06</v>
      </c>
      <c r="N25" s="12">
        <v>463.52</v>
      </c>
      <c r="O25" s="12">
        <v>423.29</v>
      </c>
      <c r="P25" s="12">
        <v>359.59</v>
      </c>
      <c r="Q25" s="12">
        <v>667.69</v>
      </c>
      <c r="R25" s="12">
        <v>586.19000000000005</v>
      </c>
      <c r="S25" s="12">
        <v>580.86</v>
      </c>
      <c r="T25" s="13">
        <f t="shared" ref="T25:T26" si="5">SUM(H25:S25)</f>
        <v>5388.12</v>
      </c>
      <c r="U25" s="3"/>
      <c r="V25" s="3"/>
      <c r="W25" s="3"/>
      <c r="X25" s="3"/>
    </row>
    <row r="26" spans="1:24" ht="15" x14ac:dyDescent="0.25">
      <c r="A26" s="1"/>
      <c r="B26" s="7" t="s">
        <v>41</v>
      </c>
      <c r="C26" s="13">
        <v>216</v>
      </c>
      <c r="D26" s="13">
        <v>27.23</v>
      </c>
      <c r="E26" s="13">
        <v>216</v>
      </c>
      <c r="F26" s="22">
        <v>1</v>
      </c>
      <c r="G26" s="23">
        <v>4.9099999999999998E-2</v>
      </c>
      <c r="H26" s="13">
        <v>42.447000000000003</v>
      </c>
      <c r="I26" s="13">
        <v>42.006</v>
      </c>
      <c r="J26" s="13">
        <v>37.567</v>
      </c>
      <c r="K26" s="13">
        <v>36.908999999999999</v>
      </c>
      <c r="L26" s="13">
        <v>34.860999999999997</v>
      </c>
      <c r="M26" s="13">
        <v>30.609000000000002</v>
      </c>
      <c r="N26" s="15">
        <v>40.375999999999998</v>
      </c>
      <c r="O26" s="24">
        <v>49.48</v>
      </c>
      <c r="P26" s="15">
        <v>43.234999999999999</v>
      </c>
      <c r="Q26" s="15">
        <v>43.453000000000003</v>
      </c>
      <c r="R26" s="15">
        <v>41.847999999999999</v>
      </c>
      <c r="S26" s="15">
        <v>47.265000000000001</v>
      </c>
      <c r="T26" s="13">
        <f t="shared" si="5"/>
        <v>490.05599999999998</v>
      </c>
      <c r="U26" s="3"/>
      <c r="V26" s="3"/>
      <c r="W26" s="3"/>
      <c r="X26" s="3"/>
    </row>
    <row r="27" spans="1:24" ht="15" x14ac:dyDescent="0.25">
      <c r="A27" s="1"/>
      <c r="B27" s="16" t="s">
        <v>42</v>
      </c>
      <c r="C27" s="17">
        <v>1816</v>
      </c>
      <c r="D27" s="18"/>
      <c r="E27" s="17">
        <v>1656</v>
      </c>
      <c r="F27" s="18"/>
      <c r="G27" s="18"/>
      <c r="H27" s="17">
        <f t="shared" ref="H27:T27" si="6">SUM(H25:H26)</f>
        <v>350.65699999999998</v>
      </c>
      <c r="I27" s="17">
        <f t="shared" si="6"/>
        <v>521.18600000000004</v>
      </c>
      <c r="J27" s="17">
        <f t="shared" si="6"/>
        <v>411.14699999999999</v>
      </c>
      <c r="K27" s="17">
        <f t="shared" si="6"/>
        <v>510.66899999999998</v>
      </c>
      <c r="L27" s="17">
        <f t="shared" si="6"/>
        <v>391.05099999999999</v>
      </c>
      <c r="M27" s="17">
        <f t="shared" si="6"/>
        <v>346.66899999999998</v>
      </c>
      <c r="N27" s="17">
        <f t="shared" si="6"/>
        <v>503.89599999999996</v>
      </c>
      <c r="O27" s="17">
        <f t="shared" si="6"/>
        <v>472.77000000000004</v>
      </c>
      <c r="P27" s="17">
        <f t="shared" si="6"/>
        <v>402.82499999999999</v>
      </c>
      <c r="Q27" s="17">
        <f t="shared" si="6"/>
        <v>711.14300000000003</v>
      </c>
      <c r="R27" s="17">
        <f t="shared" si="6"/>
        <v>628.03800000000001</v>
      </c>
      <c r="S27" s="17">
        <f t="shared" si="6"/>
        <v>628.125</v>
      </c>
      <c r="T27" s="17">
        <f t="shared" si="6"/>
        <v>5878.1759999999995</v>
      </c>
      <c r="U27" s="3"/>
      <c r="V27" s="3"/>
      <c r="W27" s="3"/>
      <c r="X27" s="3"/>
    </row>
    <row r="28" spans="1:24" ht="15" x14ac:dyDescent="0.25">
      <c r="A28" s="1"/>
      <c r="B28" s="7" t="s">
        <v>43</v>
      </c>
      <c r="C28" s="13">
        <v>2100</v>
      </c>
      <c r="D28" s="25">
        <v>86.378</v>
      </c>
      <c r="E28" s="13">
        <v>287.80500000000001</v>
      </c>
      <c r="F28" s="23">
        <v>0.1371</v>
      </c>
      <c r="G28" s="23">
        <v>7.0400000000000004E-2</v>
      </c>
      <c r="H28" s="19">
        <v>168.02</v>
      </c>
      <c r="I28" s="19">
        <v>174.99</v>
      </c>
      <c r="J28" s="19">
        <v>168.38</v>
      </c>
      <c r="K28" s="19">
        <v>168.37</v>
      </c>
      <c r="L28" s="19">
        <v>170.71</v>
      </c>
      <c r="M28" s="19">
        <v>172.73</v>
      </c>
      <c r="N28" s="19">
        <v>187</v>
      </c>
      <c r="O28" s="19">
        <v>177.04</v>
      </c>
      <c r="P28" s="19">
        <v>135.63</v>
      </c>
      <c r="Q28" s="19">
        <v>188.99</v>
      </c>
      <c r="R28" s="19">
        <v>158.36000000000001</v>
      </c>
      <c r="S28" s="19">
        <v>167.95</v>
      </c>
      <c r="T28" s="26">
        <f t="shared" ref="T28:T41" si="7">SUM(H28:S28)</f>
        <v>2038.1699999999998</v>
      </c>
      <c r="U28" s="3"/>
      <c r="V28" s="3"/>
      <c r="W28" s="3"/>
      <c r="X28" s="3"/>
    </row>
    <row r="29" spans="1:24" ht="15" x14ac:dyDescent="0.25">
      <c r="A29" s="1"/>
      <c r="B29" s="7" t="s">
        <v>44</v>
      </c>
      <c r="C29" s="13">
        <v>1000</v>
      </c>
      <c r="D29" s="11">
        <v>89.927000000000007</v>
      </c>
      <c r="E29" s="13">
        <v>461.1</v>
      </c>
      <c r="F29" s="23">
        <v>0.46110000000000001</v>
      </c>
      <c r="G29" s="23">
        <v>5.7500000000000002E-2</v>
      </c>
      <c r="H29" s="19">
        <v>315.04000000000002</v>
      </c>
      <c r="I29" s="19">
        <v>324.69</v>
      </c>
      <c r="J29" s="19">
        <v>311.35000000000002</v>
      </c>
      <c r="K29" s="19">
        <v>326.06</v>
      </c>
      <c r="L29" s="19">
        <v>290.85000000000002</v>
      </c>
      <c r="M29" s="19">
        <v>223.66</v>
      </c>
      <c r="N29" s="19">
        <v>244.31</v>
      </c>
      <c r="O29" s="19">
        <v>141.13</v>
      </c>
      <c r="P29" s="19">
        <v>295.86</v>
      </c>
      <c r="Q29" s="19">
        <v>331.05</v>
      </c>
      <c r="R29" s="19">
        <v>299.01</v>
      </c>
      <c r="S29" s="19">
        <v>321.64999999999998</v>
      </c>
      <c r="T29" s="26">
        <f t="shared" si="7"/>
        <v>3424.6600000000003</v>
      </c>
      <c r="U29" s="3"/>
      <c r="V29" s="3"/>
      <c r="W29" s="3"/>
      <c r="X29" s="3"/>
    </row>
    <row r="30" spans="1:24" ht="15" x14ac:dyDescent="0.25">
      <c r="A30" s="1"/>
      <c r="B30" s="7" t="s">
        <v>45</v>
      </c>
      <c r="C30" s="13">
        <v>1000</v>
      </c>
      <c r="D30" s="11">
        <v>87.817999999999998</v>
      </c>
      <c r="E30" s="13">
        <v>209.8</v>
      </c>
      <c r="F30" s="23">
        <v>0.20979999999999999</v>
      </c>
      <c r="G30" s="23">
        <v>5.7500000000000002E-2</v>
      </c>
      <c r="H30" s="19">
        <v>68.59</v>
      </c>
      <c r="I30" s="19">
        <v>73.78</v>
      </c>
      <c r="J30" s="19">
        <v>70.16</v>
      </c>
      <c r="K30" s="19">
        <v>147.57</v>
      </c>
      <c r="L30" s="19">
        <v>149.33000000000001</v>
      </c>
      <c r="M30" s="19">
        <v>132.94</v>
      </c>
      <c r="N30" s="19">
        <v>124.03</v>
      </c>
      <c r="O30" s="19">
        <v>145.28</v>
      </c>
      <c r="P30" s="19">
        <v>152.24</v>
      </c>
      <c r="Q30" s="19">
        <v>153.29</v>
      </c>
      <c r="R30" s="19">
        <v>131.16</v>
      </c>
      <c r="S30" s="19">
        <v>150.86000000000001</v>
      </c>
      <c r="T30" s="26">
        <f t="shared" si="7"/>
        <v>1499.23</v>
      </c>
      <c r="U30" s="3"/>
      <c r="V30" s="3"/>
      <c r="W30" s="3"/>
      <c r="X30" s="3"/>
    </row>
    <row r="31" spans="1:24" ht="15" x14ac:dyDescent="0.25">
      <c r="A31" s="1"/>
      <c r="B31" s="7" t="s">
        <v>46</v>
      </c>
      <c r="C31" s="13">
        <v>2000</v>
      </c>
      <c r="D31" s="11">
        <v>90.397999999999996</v>
      </c>
      <c r="E31" s="13">
        <v>180.23</v>
      </c>
      <c r="F31" s="23">
        <v>9.01E-2</v>
      </c>
      <c r="G31" s="23">
        <v>6.25E-2</v>
      </c>
      <c r="H31" s="19">
        <v>112.37</v>
      </c>
      <c r="I31" s="19">
        <v>113.59</v>
      </c>
      <c r="J31" s="19">
        <v>111.2</v>
      </c>
      <c r="K31" s="19">
        <v>105.86</v>
      </c>
      <c r="L31" s="19">
        <v>88.08</v>
      </c>
      <c r="M31" s="19">
        <v>104.16</v>
      </c>
      <c r="N31" s="19">
        <v>98.05</v>
      </c>
      <c r="O31" s="19">
        <v>127.01</v>
      </c>
      <c r="P31" s="19">
        <v>118.38</v>
      </c>
      <c r="Q31" s="19">
        <v>124.25</v>
      </c>
      <c r="R31" s="19">
        <v>109.79</v>
      </c>
      <c r="S31" s="19">
        <v>121.99</v>
      </c>
      <c r="T31" s="26">
        <f t="shared" si="7"/>
        <v>1334.7299999999998</v>
      </c>
      <c r="U31" s="3"/>
      <c r="V31" s="3"/>
      <c r="W31" s="3"/>
      <c r="X31" s="3"/>
    </row>
    <row r="32" spans="1:24" ht="15" x14ac:dyDescent="0.25">
      <c r="A32" s="1"/>
      <c r="B32" s="7" t="s">
        <v>47</v>
      </c>
      <c r="C32" s="13">
        <v>500</v>
      </c>
      <c r="D32" s="25">
        <v>101.91</v>
      </c>
      <c r="E32" s="13">
        <v>72.275000000000006</v>
      </c>
      <c r="F32" s="23">
        <v>0.14460000000000001</v>
      </c>
      <c r="G32" s="23">
        <v>6.25E-2</v>
      </c>
      <c r="H32" s="19">
        <v>48.19</v>
      </c>
      <c r="I32" s="19">
        <v>50.46</v>
      </c>
      <c r="J32" s="19">
        <v>48.04</v>
      </c>
      <c r="K32" s="19">
        <v>49.96</v>
      </c>
      <c r="L32" s="19">
        <v>49.7</v>
      </c>
      <c r="M32" s="19">
        <v>48.6</v>
      </c>
      <c r="N32" s="19">
        <v>55.64</v>
      </c>
      <c r="O32" s="19">
        <v>54.33</v>
      </c>
      <c r="P32" s="19">
        <v>48.63</v>
      </c>
      <c r="Q32" s="19">
        <v>52.61</v>
      </c>
      <c r="R32" s="19">
        <v>45.35</v>
      </c>
      <c r="S32" s="19">
        <v>50.21</v>
      </c>
      <c r="T32" s="26">
        <f t="shared" si="7"/>
        <v>601.72</v>
      </c>
      <c r="U32" s="3"/>
      <c r="V32" s="3"/>
      <c r="W32" s="3"/>
      <c r="X32" s="3"/>
    </row>
    <row r="33" spans="1:24" ht="15" x14ac:dyDescent="0.25">
      <c r="A33" s="1"/>
      <c r="B33" s="7" t="s">
        <v>48</v>
      </c>
      <c r="C33" s="13">
        <v>2400</v>
      </c>
      <c r="D33" s="11">
        <v>83.744</v>
      </c>
      <c r="E33" s="13">
        <v>244.56</v>
      </c>
      <c r="F33" s="23">
        <v>0.1019</v>
      </c>
      <c r="G33" s="23">
        <v>6.25E-2</v>
      </c>
      <c r="H33" s="19">
        <v>145.66999999999999</v>
      </c>
      <c r="I33" s="19">
        <v>160.54</v>
      </c>
      <c r="J33" s="19">
        <v>155.38999999999999</v>
      </c>
      <c r="K33" s="19">
        <v>160.57</v>
      </c>
      <c r="L33" s="19">
        <v>104.22</v>
      </c>
      <c r="M33" s="19">
        <v>108.31</v>
      </c>
      <c r="N33" s="19">
        <v>110.32</v>
      </c>
      <c r="O33" s="19">
        <v>104.18</v>
      </c>
      <c r="P33" s="19">
        <v>122.02</v>
      </c>
      <c r="Q33" s="19">
        <v>170.16</v>
      </c>
      <c r="R33" s="19">
        <v>158.16999999999999</v>
      </c>
      <c r="S33" s="19">
        <v>155.6</v>
      </c>
      <c r="T33" s="26">
        <f t="shared" si="7"/>
        <v>1655.15</v>
      </c>
      <c r="U33" s="3"/>
      <c r="V33" s="3"/>
      <c r="W33" s="3"/>
      <c r="X33" s="3"/>
    </row>
    <row r="34" spans="1:24" ht="15" x14ac:dyDescent="0.25">
      <c r="A34" s="1"/>
      <c r="B34" s="7" t="s">
        <v>49</v>
      </c>
      <c r="C34" s="13">
        <v>1500</v>
      </c>
      <c r="D34" s="11">
        <v>89.567999999999998</v>
      </c>
      <c r="E34" s="13">
        <v>86.15</v>
      </c>
      <c r="F34" s="23">
        <v>5.74E-2</v>
      </c>
      <c r="G34" s="23">
        <v>6.25E-2</v>
      </c>
      <c r="H34" s="19">
        <v>58.98</v>
      </c>
      <c r="I34" s="19">
        <v>60.12</v>
      </c>
      <c r="J34" s="19">
        <v>58.63</v>
      </c>
      <c r="K34" s="19">
        <v>62.04</v>
      </c>
      <c r="L34" s="19">
        <v>41.41</v>
      </c>
      <c r="M34" s="19">
        <v>46.76</v>
      </c>
      <c r="N34" s="19">
        <v>49.62</v>
      </c>
      <c r="O34" s="19">
        <v>41.39</v>
      </c>
      <c r="P34" s="19">
        <v>61.02</v>
      </c>
      <c r="Q34" s="19">
        <v>62.54</v>
      </c>
      <c r="R34" s="19">
        <v>60.3</v>
      </c>
      <c r="S34" s="19">
        <v>62.66</v>
      </c>
      <c r="T34" s="26">
        <f t="shared" si="7"/>
        <v>665.4699999999998</v>
      </c>
      <c r="U34" s="3"/>
      <c r="V34" s="3"/>
      <c r="W34" s="3"/>
      <c r="X34" s="3"/>
    </row>
    <row r="35" spans="1:24" ht="15" x14ac:dyDescent="0.25">
      <c r="A35" s="1"/>
      <c r="B35" s="7" t="s">
        <v>50</v>
      </c>
      <c r="C35" s="13">
        <v>630</v>
      </c>
      <c r="D35" s="11">
        <v>85.415000000000006</v>
      </c>
      <c r="E35" s="13">
        <v>46.704000000000001</v>
      </c>
      <c r="F35" s="23">
        <v>7.4099999999999999E-2</v>
      </c>
      <c r="G35" s="23">
        <v>0.1</v>
      </c>
      <c r="H35" s="19">
        <v>26.62</v>
      </c>
      <c r="I35" s="19">
        <v>29.47</v>
      </c>
      <c r="J35" s="19">
        <v>29.14</v>
      </c>
      <c r="K35" s="19">
        <v>26.28</v>
      </c>
      <c r="L35" s="19">
        <v>19.63</v>
      </c>
      <c r="M35" s="19">
        <v>21.83</v>
      </c>
      <c r="N35" s="19">
        <v>32.11</v>
      </c>
      <c r="O35" s="19">
        <v>17.760000000000002</v>
      </c>
      <c r="P35" s="19">
        <v>21.21</v>
      </c>
      <c r="Q35" s="19">
        <v>29.24</v>
      </c>
      <c r="R35" s="19">
        <v>29.28</v>
      </c>
      <c r="S35" s="19">
        <v>28.42</v>
      </c>
      <c r="T35" s="26">
        <f t="shared" si="7"/>
        <v>310.99000000000007</v>
      </c>
      <c r="U35" s="3"/>
      <c r="V35" s="3"/>
      <c r="W35" s="3"/>
      <c r="X35" s="3"/>
    </row>
    <row r="36" spans="1:24" ht="15" x14ac:dyDescent="0.25">
      <c r="A36" s="1"/>
      <c r="B36" s="7" t="s">
        <v>51</v>
      </c>
      <c r="C36" s="13">
        <v>840</v>
      </c>
      <c r="D36" s="11">
        <v>76.665000000000006</v>
      </c>
      <c r="E36" s="13">
        <v>85.61</v>
      </c>
      <c r="F36" s="23">
        <v>0.1019</v>
      </c>
      <c r="G36" s="23">
        <v>0.1</v>
      </c>
      <c r="H36" s="19">
        <v>38.65</v>
      </c>
      <c r="I36" s="19">
        <v>45.9</v>
      </c>
      <c r="J36" s="19">
        <v>49.1</v>
      </c>
      <c r="K36" s="19">
        <v>39.19</v>
      </c>
      <c r="L36" s="19">
        <v>51.52</v>
      </c>
      <c r="M36" s="19">
        <v>46.19</v>
      </c>
      <c r="N36" s="19">
        <v>39.49</v>
      </c>
      <c r="O36" s="19">
        <v>27.23</v>
      </c>
      <c r="P36" s="19">
        <v>37.21</v>
      </c>
      <c r="Q36" s="19">
        <v>45.32</v>
      </c>
      <c r="R36" s="19">
        <v>37.19</v>
      </c>
      <c r="S36" s="19">
        <v>39.49</v>
      </c>
      <c r="T36" s="26">
        <f t="shared" si="7"/>
        <v>496.48</v>
      </c>
      <c r="U36" s="3"/>
      <c r="V36" s="3"/>
      <c r="W36" s="3"/>
      <c r="X36" s="3"/>
    </row>
    <row r="37" spans="1:24" ht="15" x14ac:dyDescent="0.25">
      <c r="A37" s="1"/>
      <c r="B37" s="7" t="s">
        <v>52</v>
      </c>
      <c r="C37" s="13">
        <v>440</v>
      </c>
      <c r="D37" s="11">
        <v>17.675000000000001</v>
      </c>
      <c r="E37" s="13">
        <v>18.128</v>
      </c>
      <c r="F37" s="23">
        <v>4.1200000000000001E-2</v>
      </c>
      <c r="G37" s="6"/>
      <c r="H37" s="27">
        <v>0.54</v>
      </c>
      <c r="I37" s="27">
        <v>0</v>
      </c>
      <c r="J37" s="27">
        <v>0</v>
      </c>
      <c r="K37" s="27">
        <v>2.9</v>
      </c>
      <c r="L37" s="27">
        <v>3.79</v>
      </c>
      <c r="M37" s="27">
        <v>0</v>
      </c>
      <c r="N37" s="46">
        <v>2.7170709999999998</v>
      </c>
      <c r="O37" s="46">
        <v>4.6143789999999996</v>
      </c>
      <c r="P37" s="46">
        <v>4.8174910000000004</v>
      </c>
      <c r="Q37" s="46">
        <v>4.8369970000000002</v>
      </c>
      <c r="R37" s="46">
        <v>2.3388909999999998</v>
      </c>
      <c r="S37" s="46">
        <v>5.6062079999999996</v>
      </c>
      <c r="T37" s="26">
        <f t="shared" si="7"/>
        <v>32.161037</v>
      </c>
      <c r="U37" s="3"/>
      <c r="V37" s="3"/>
      <c r="W37" s="3"/>
      <c r="X37" s="3"/>
    </row>
    <row r="38" spans="1:24" ht="15" x14ac:dyDescent="0.25">
      <c r="A38" s="1"/>
      <c r="B38" s="7" t="s">
        <v>53</v>
      </c>
      <c r="C38" s="13">
        <v>880</v>
      </c>
      <c r="D38" s="11">
        <v>95.26</v>
      </c>
      <c r="E38" s="13">
        <v>114.1067</v>
      </c>
      <c r="F38" s="23">
        <v>0.12970000000000001</v>
      </c>
      <c r="G38" s="6"/>
      <c r="H38" s="27">
        <v>68.03</v>
      </c>
      <c r="I38" s="27">
        <v>75.599999999999994</v>
      </c>
      <c r="J38" s="27">
        <v>73.8</v>
      </c>
      <c r="K38" s="27">
        <v>68.5</v>
      </c>
      <c r="L38" s="27">
        <v>62.18</v>
      </c>
      <c r="M38" s="27">
        <v>73.64</v>
      </c>
      <c r="N38" s="46">
        <v>74.382407000000001</v>
      </c>
      <c r="O38" s="46">
        <v>75.685665</v>
      </c>
      <c r="P38" s="46">
        <v>79.688734999999994</v>
      </c>
      <c r="Q38" s="46">
        <v>79.498936</v>
      </c>
      <c r="R38" s="46">
        <v>71.560536999999997</v>
      </c>
      <c r="S38" s="46">
        <v>79.178681999999995</v>
      </c>
      <c r="T38" s="26">
        <f t="shared" si="7"/>
        <v>881.74496199999987</v>
      </c>
      <c r="U38" s="3"/>
      <c r="V38" s="3"/>
      <c r="W38" s="3"/>
      <c r="X38" s="3"/>
    </row>
    <row r="39" spans="1:24" ht="15" x14ac:dyDescent="0.25">
      <c r="A39" s="1"/>
      <c r="B39" s="7" t="s">
        <v>54</v>
      </c>
      <c r="C39" s="13">
        <v>1000</v>
      </c>
      <c r="D39" s="11">
        <v>65.683000000000007</v>
      </c>
      <c r="E39" s="13">
        <v>121.33</v>
      </c>
      <c r="F39" s="23">
        <v>0.12130000000000001</v>
      </c>
      <c r="G39" s="23">
        <v>5.7500000000000002E-2</v>
      </c>
      <c r="H39" s="19">
        <v>77.28</v>
      </c>
      <c r="I39" s="19">
        <v>82.34</v>
      </c>
      <c r="J39" s="19">
        <v>67.47</v>
      </c>
      <c r="K39" s="19">
        <v>87.93</v>
      </c>
      <c r="L39" s="19">
        <v>88.16</v>
      </c>
      <c r="M39" s="19">
        <v>43.89</v>
      </c>
      <c r="N39" s="47">
        <v>26.23</v>
      </c>
      <c r="O39" s="47">
        <v>30.97</v>
      </c>
      <c r="P39" s="47">
        <v>42.25</v>
      </c>
      <c r="Q39" s="47">
        <v>55.43</v>
      </c>
      <c r="R39" s="47">
        <v>35.19</v>
      </c>
      <c r="S39" s="47">
        <v>39.96</v>
      </c>
      <c r="T39" s="26">
        <f t="shared" si="7"/>
        <v>677.09999999999991</v>
      </c>
      <c r="U39" s="3"/>
      <c r="V39" s="3"/>
      <c r="W39" s="3"/>
      <c r="X39" s="3"/>
    </row>
    <row r="40" spans="1:24" ht="15" x14ac:dyDescent="0.25">
      <c r="A40" s="1"/>
      <c r="B40" s="7" t="s">
        <v>55</v>
      </c>
      <c r="C40" s="13">
        <v>1000</v>
      </c>
      <c r="D40" s="11">
        <v>73.257000000000005</v>
      </c>
      <c r="E40" s="13">
        <v>52.7</v>
      </c>
      <c r="F40" s="23">
        <v>5.2699999999999997E-2</v>
      </c>
      <c r="G40" s="23">
        <v>6.25E-2</v>
      </c>
      <c r="H40" s="19">
        <v>24.89</v>
      </c>
      <c r="I40" s="19">
        <v>24</v>
      </c>
      <c r="J40" s="19">
        <v>22.03</v>
      </c>
      <c r="K40" s="19">
        <v>33.14</v>
      </c>
      <c r="L40" s="19">
        <v>18.09</v>
      </c>
      <c r="M40" s="19">
        <v>27.59</v>
      </c>
      <c r="N40" s="47">
        <v>18.989999999999998</v>
      </c>
      <c r="O40" s="47">
        <v>15.04</v>
      </c>
      <c r="P40" s="47">
        <v>26.95</v>
      </c>
      <c r="Q40" s="47">
        <v>32.89</v>
      </c>
      <c r="R40" s="47">
        <v>27.35</v>
      </c>
      <c r="S40" s="47">
        <v>28.62</v>
      </c>
      <c r="T40" s="26">
        <f t="shared" si="7"/>
        <v>299.58000000000004</v>
      </c>
      <c r="U40" s="3"/>
      <c r="V40" s="3"/>
      <c r="W40" s="3"/>
      <c r="X40" s="3"/>
    </row>
    <row r="41" spans="1:24" ht="15" x14ac:dyDescent="0.25">
      <c r="A41" s="1"/>
      <c r="B41" s="7" t="s">
        <v>56</v>
      </c>
      <c r="C41" s="42"/>
      <c r="D41" s="38"/>
      <c r="E41" s="38"/>
      <c r="F41" s="38"/>
      <c r="G41" s="39"/>
      <c r="H41" s="28">
        <v>17.670000000000002</v>
      </c>
      <c r="I41" s="28">
        <v>12.01</v>
      </c>
      <c r="J41" s="28">
        <v>11.63</v>
      </c>
      <c r="K41" s="28">
        <v>13.36</v>
      </c>
      <c r="L41" s="28">
        <v>16</v>
      </c>
      <c r="M41" s="28">
        <v>15.27</v>
      </c>
      <c r="N41" s="46">
        <v>16.805617999999999</v>
      </c>
      <c r="O41" s="46">
        <v>11.818723</v>
      </c>
      <c r="P41" s="46">
        <v>13.651216</v>
      </c>
      <c r="Q41" s="46">
        <v>16.470796</v>
      </c>
      <c r="R41" s="46">
        <v>19.344270000000002</v>
      </c>
      <c r="S41" s="46">
        <v>24.235555999999999</v>
      </c>
      <c r="T41" s="26">
        <f t="shared" si="7"/>
        <v>188.26617899999999</v>
      </c>
      <c r="U41" s="3"/>
      <c r="V41" s="3"/>
      <c r="W41" s="3"/>
      <c r="X41" s="3"/>
    </row>
    <row r="42" spans="1:24" ht="15" x14ac:dyDescent="0.25">
      <c r="A42" s="1"/>
      <c r="B42" s="16" t="s">
        <v>57</v>
      </c>
      <c r="C42" s="17">
        <v>15290</v>
      </c>
      <c r="D42" s="18"/>
      <c r="E42" s="17">
        <v>1980.502</v>
      </c>
      <c r="F42" s="18"/>
      <c r="G42" s="18"/>
      <c r="H42" s="21">
        <f t="shared" ref="H42:T42" si="8">SUM(H28:H41)</f>
        <v>1170.5400000000002</v>
      </c>
      <c r="I42" s="21">
        <f t="shared" si="8"/>
        <v>1227.49</v>
      </c>
      <c r="J42" s="21">
        <f t="shared" si="8"/>
        <v>1176.3200000000002</v>
      </c>
      <c r="K42" s="21">
        <f t="shared" si="8"/>
        <v>1291.7300000000002</v>
      </c>
      <c r="L42" s="21">
        <f t="shared" si="8"/>
        <v>1153.67</v>
      </c>
      <c r="M42" s="21">
        <f t="shared" si="8"/>
        <v>1065.5699999999997</v>
      </c>
      <c r="N42" s="21">
        <f t="shared" si="8"/>
        <v>1079.6950960000001</v>
      </c>
      <c r="O42" s="21">
        <f t="shared" si="8"/>
        <v>973.47876699999995</v>
      </c>
      <c r="P42" s="21">
        <f t="shared" si="8"/>
        <v>1159.557442</v>
      </c>
      <c r="Q42" s="21">
        <f t="shared" si="8"/>
        <v>1346.5767290000001</v>
      </c>
      <c r="R42" s="21">
        <f t="shared" si="8"/>
        <v>1184.3936980000001</v>
      </c>
      <c r="S42" s="21">
        <f t="shared" si="8"/>
        <v>1276.4304460000001</v>
      </c>
      <c r="T42" s="21">
        <f t="shared" si="8"/>
        <v>14105.452177999998</v>
      </c>
      <c r="U42" s="3"/>
      <c r="V42" s="3"/>
      <c r="W42" s="3"/>
      <c r="X42" s="3"/>
    </row>
    <row r="43" spans="1:24" ht="15" x14ac:dyDescent="0.25">
      <c r="A43" s="1"/>
      <c r="B43" s="7" t="s">
        <v>58</v>
      </c>
      <c r="C43" s="13">
        <v>1320</v>
      </c>
      <c r="D43" s="13">
        <v>92.29</v>
      </c>
      <c r="E43" s="13">
        <v>230.55</v>
      </c>
      <c r="F43" s="23">
        <v>0.18590000000000001</v>
      </c>
      <c r="G43" s="6"/>
      <c r="H43" s="29">
        <v>165.363293</v>
      </c>
      <c r="I43" s="29">
        <v>171.46131</v>
      </c>
      <c r="J43" s="29">
        <v>143.206222</v>
      </c>
      <c r="K43" s="29">
        <v>171.5292</v>
      </c>
      <c r="L43" s="29">
        <v>169.90967000000001</v>
      </c>
      <c r="M43" s="29">
        <v>148.81815499999999</v>
      </c>
      <c r="N43" s="13">
        <v>154.182208</v>
      </c>
      <c r="O43" s="13">
        <v>129.02647300000001</v>
      </c>
      <c r="P43" s="13">
        <v>148.73242300000001</v>
      </c>
      <c r="Q43" s="13">
        <v>171.33757499999999</v>
      </c>
      <c r="R43" s="13">
        <v>142.45376999999999</v>
      </c>
      <c r="S43" s="13">
        <v>147.828993</v>
      </c>
      <c r="T43" s="13">
        <f>SUM(H43:S43)</f>
        <v>1863.8492919999999</v>
      </c>
      <c r="U43" s="3"/>
      <c r="V43" s="3"/>
      <c r="W43" s="3"/>
      <c r="X43" s="3"/>
    </row>
    <row r="44" spans="1:24" ht="15" x14ac:dyDescent="0.25">
      <c r="A44" s="1"/>
      <c r="B44" s="16" t="s">
        <v>59</v>
      </c>
      <c r="C44" s="17">
        <v>1240</v>
      </c>
      <c r="D44" s="18"/>
      <c r="E44" s="17">
        <v>230.55</v>
      </c>
      <c r="F44" s="18"/>
      <c r="G44" s="18"/>
      <c r="H44" s="17">
        <f t="shared" ref="H44:T44" si="9">H43</f>
        <v>165.363293</v>
      </c>
      <c r="I44" s="17">
        <f t="shared" si="9"/>
        <v>171.46131</v>
      </c>
      <c r="J44" s="17">
        <f t="shared" si="9"/>
        <v>143.206222</v>
      </c>
      <c r="K44" s="17">
        <f t="shared" si="9"/>
        <v>171.5292</v>
      </c>
      <c r="L44" s="17">
        <f t="shared" si="9"/>
        <v>169.90967000000001</v>
      </c>
      <c r="M44" s="17">
        <f t="shared" si="9"/>
        <v>148.81815499999999</v>
      </c>
      <c r="N44" s="17">
        <f t="shared" si="9"/>
        <v>154.182208</v>
      </c>
      <c r="O44" s="17">
        <f t="shared" si="9"/>
        <v>129.02647300000001</v>
      </c>
      <c r="P44" s="17">
        <f t="shared" si="9"/>
        <v>148.73242300000001</v>
      </c>
      <c r="Q44" s="17">
        <f t="shared" si="9"/>
        <v>171.33757499999999</v>
      </c>
      <c r="R44" s="17">
        <f t="shared" si="9"/>
        <v>142.45376999999999</v>
      </c>
      <c r="S44" s="17">
        <f t="shared" si="9"/>
        <v>147.828993</v>
      </c>
      <c r="T44" s="17">
        <f t="shared" si="9"/>
        <v>1863.8492919999999</v>
      </c>
      <c r="U44" s="3"/>
      <c r="V44" s="3"/>
      <c r="W44" s="3"/>
      <c r="X44" s="3"/>
    </row>
    <row r="45" spans="1:24" ht="25.5" customHeight="1" x14ac:dyDescent="0.25">
      <c r="A45" s="1"/>
      <c r="B45" s="43" t="s">
        <v>60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9"/>
      <c r="U45" s="3"/>
      <c r="V45" s="3"/>
      <c r="W45" s="3"/>
      <c r="X45" s="3"/>
    </row>
    <row r="46" spans="1:24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3"/>
      <c r="V46" s="3"/>
      <c r="W46" s="3"/>
      <c r="X46" s="3"/>
    </row>
    <row r="47" spans="1:24" ht="14.2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4.2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4.2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4.2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4.2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4.2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4.2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4.2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4.2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4.2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4.2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4.2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4.2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4.2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4.2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4.2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4.2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4.2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4.2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4.2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4.2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4.2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4.2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4.2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4.2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4.2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4.2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4.2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4.2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4.2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4.2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4.2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4.2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4.2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4.2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4.2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4.2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4.2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4.2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4.2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4.2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4.2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4.2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4.2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4.2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4.2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4.2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4.2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4.2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4.2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4.2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4.2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4.2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4.2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4.2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4.2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4.2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4.2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4.2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4.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4.2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4.2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4.2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4.2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4.2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4.2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4.2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4.2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4.2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4.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4.2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4.2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4.2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4.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4.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4.2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4.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4.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4.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4.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4.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4.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4.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4.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4.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4.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4.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4.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4.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4.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4.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4.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4.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4.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4.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4.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4.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4.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4.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4.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4.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4.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4.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4.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4.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4.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4.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4.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4.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4.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4.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4.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4.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4.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4.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4.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4.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4.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4.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4.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4.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4.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4.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4.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4.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4.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4.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4.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4.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4.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4.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4.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4.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4.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4.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4.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4.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4.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4.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4.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4.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4.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4.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4.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4.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4.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4.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4.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4.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4.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4.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4.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4.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4.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4.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4.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4.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4.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4.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4.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4.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4.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4.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4.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4.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4.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4.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4.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4.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4.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4.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4.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4.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4.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4.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4.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4.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4.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4.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4.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4.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4.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4.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4.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4.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4.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4.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4.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4.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4.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4.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4.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4.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4.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4.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4.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4.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4.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4.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4.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4.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4.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4.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4.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4.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4.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4.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4.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4.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4.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4.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4.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4.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4.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4.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4.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4.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4.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4.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4.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4.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4.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4.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4.2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4.2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4.2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4.2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4.2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4.2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4.2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4.2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4.2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4.2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4.2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4.2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4.2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4.2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4.2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4.2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4.2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4.2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4.2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4.2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4.2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4.2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4.2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4.2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4.2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4.2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4.2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4.2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4.2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4.2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4.2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4.2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4.2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4.2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4.2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4.2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4.2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4.2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4.2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4.2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4.2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4.2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4.2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4.2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4.2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4.2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4.2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4.2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4.2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4.2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4.2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4.2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4.2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4.2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4.2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4.2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4.2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4.2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4.2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4.2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4.2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4.2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4.2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4.2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4.2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4.2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4.2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4.2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4.2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4.2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4.2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4.2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4.2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4.2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4.2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4.2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4.2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4.2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4.2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4.2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4.2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4.2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4.2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4.2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4.2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4.2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4.2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4.2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4.2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4.2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4.2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4.2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4.2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4.2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4.2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4.2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4.2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4.2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4.2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4.2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4.2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4.2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4.2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4.2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4.2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4.2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4.2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4.2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4.2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4.2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4.2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4.2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4.2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4.2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4.2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4.2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4.2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4.2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4.2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4.2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4.2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4.2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4.2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4.2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4.2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4.2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4.2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4.2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4.2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4.2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4.2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4.2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4.2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4.2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4.2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4.2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4.2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4.2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4.2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4.2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4.2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4.2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4.2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4.2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4.2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4.2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4.2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4.2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4.2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4.2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4.2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4.2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4.2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4.2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4.2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4.2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4.2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4.2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4.2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4.2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4.2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4.2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4.2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4.2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4.2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4.2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4.2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4.2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4.2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4.2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4.2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4.2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4.2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4.2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4.2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4.2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4.2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4.2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4.2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4.2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4.2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4.2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4.2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4.2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4.2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4.2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4.2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4.2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4.2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4.2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4.2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4.2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4.2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4.2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4.2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4.2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4.2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4.2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4.2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4.2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4.2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4.2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4.2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4.2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4.2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4.2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4.2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4.2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4.2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4.2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4.2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4.2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4.2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4.2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4.2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4.2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4.2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4.2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4.2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4.2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4.2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4.2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4.2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4.2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4.2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4.2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4.2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4.2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4.2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4.2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4.2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4.2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4.2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4.2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4.2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4.2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4.2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4.2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4.2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4.2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4.2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4.2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4.2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4.2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4.2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4.2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4.2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4.2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4.2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4.2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4.2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4.2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4.2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4.2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4.2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4.2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4.2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4.2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4.2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4.2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4.2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4.2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4.2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4.2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4.2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4.2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4.2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4.2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4.2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4.2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4.2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4.2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4.2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4.2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4.2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4.2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4.2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4.2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4.2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4.2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4.2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4.2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4.2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4.2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4.2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4.2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4.2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4.2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4.2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4.2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4.2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4.2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4.2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4.2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4.2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4.2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4.2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4.2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4.2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4.2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4.2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4.2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4.2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4.2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4.2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4.2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4.2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4.2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4.2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4.2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4.2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4.2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4.2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4.2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4.2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4.2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4.2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4.2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4.2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4.2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4.2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4.2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4.2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4.2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4.2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4.2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4.2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4.2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4.2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4.2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4.2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4.2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4.2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4.2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4.2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4.2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4.2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4.2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4.2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4.2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4.2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4.2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4.2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4.2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4.2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4.2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4.2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4.2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4.2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4.2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4.2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4.2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4.2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4.2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4.2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4.2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4.2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4.2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4.2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4.2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4.2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4.2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4.2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4.2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4.2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4.2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4.2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4.2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4.2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4.2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4.2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4.2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4.2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4.2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4.2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4.2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4.2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4.2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4.2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4.2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4.2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4.2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4.2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4.2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4.2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4.2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4.2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4.2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4.2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4.2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4.2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4.2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4.2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4.2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4.2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4.2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4.2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4.2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4.2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4.2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4.2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4.2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4.2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4.2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4.2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4.2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4.2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4.2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4.2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4.2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4.2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4.2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4.2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4.2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4.2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4.2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4.2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4.2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4.2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4.2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4.2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4.2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4.2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4.2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4.2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4.2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4.2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4.2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4.2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4.2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4.2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4.2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4.2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4.2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4.2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4.2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4.2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4.2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4.2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4.2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4.2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4.2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4.2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4.2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4.2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4.2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4.2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4.2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4.2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4.2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4.2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4.2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4.2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4.2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4.2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4.2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4.2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4.2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4.2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4.2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4.2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4.2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4.2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4.2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4.2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4.2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4.2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4.2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4.2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4.2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4.2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4.2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4.2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4.2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4.2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4.2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4.2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4.2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4.2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4.2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4.2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4.2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4.2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4.2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4.2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4.2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4.2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4.2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4.2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4.2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4.2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4.2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4.2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4.2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4.2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4.2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4.2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4.2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4.2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4.2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4.2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4.2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4.2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4.2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4.2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4.2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4.2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4.2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4.2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4.2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4.2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4.2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4.2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4.2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4.2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4.2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4.2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4.2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4.2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4.2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4.2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4.2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4.2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4.2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4.2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4.2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4.2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4.2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4.2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4.2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4.2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4.2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4.2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4.2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4.2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4.2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4.2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4.2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4.2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4.2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4.2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4.2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4.2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4.2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4.2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4.2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4.2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4.2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4.2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4.2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4.2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4.2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4.2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4.2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4.2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4.2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4.2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4.2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4.2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4.2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4.2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4.2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4.2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4.2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4.2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4.2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4.2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4.2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4.2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4.2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4.2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4.2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4.2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4.2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4.2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4.2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4.2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4.2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4.2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4.2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4.2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4.2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4.2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4.2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4.2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4.2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4.2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4.2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4.2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4.2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4.2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4.2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4.2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4.2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4.2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4.2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4.2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4.2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4.2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4.2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4.2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4.2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4.2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4.2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4.2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4.2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4.2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4.2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4.2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4.2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4.2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4.2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4.2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4.2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4.2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4.2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4.2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4.2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4.2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4.2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4.2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4.2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4.2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4.2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4.2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4.2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4.2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4.2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4.2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4.2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4.2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4.2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4.2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4.2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4.2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4.2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4.2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4.2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4.2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4.2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4.2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4.2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4.2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4.2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4.2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4.2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4.2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4.2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4.2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4.2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4.2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4.2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4.2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4.2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4.2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4.2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4.2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4.2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4.2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4.2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4.2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4.2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4.2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4.2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4.2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4.2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4.2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4.2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4.2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4.2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4.2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4.2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4.2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4.2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4.2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4.2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4.2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4.2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4.2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4.2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4.2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4.2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4.2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4.2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4.2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4.2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4.2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4.2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4.2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4.2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4.2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4.2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4.2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4.2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4.2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4.2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4.2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4.2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4.2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4.2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4.2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4.2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4.2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4.2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4.2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4.2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4.2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4.2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4.2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4.2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4.2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4.2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4.2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4.2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4.2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4.2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4.2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4.2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4.2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4.2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</sheetData>
  <mergeCells count="5">
    <mergeCell ref="B3:B4"/>
    <mergeCell ref="H3:R3"/>
    <mergeCell ref="T4:T5"/>
    <mergeCell ref="C41:G41"/>
    <mergeCell ref="B45:T45"/>
  </mergeCells>
  <printOptions horizontalCentered="1" gridLines="1"/>
  <pageMargins left="0.23622047244094491" right="0.23622047244094491" top="0.74803149606299213" bottom="0.74803149606299213" header="0" footer="0"/>
  <pageSetup paperSize="9" scale="62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APDISCOMS-Availabilities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2022-06-25T15:36:54Z</cp:lastPrinted>
  <dcterms:modified xsi:type="dcterms:W3CDTF">2022-06-25T15:43:44Z</dcterms:modified>
</cp:coreProperties>
</file>